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navico.nextzone.fi/metsatiet/Jaetut asiakirjat/Urakointiasiakirjat/Urakointiasiakirjat, taso 2. Urakkamenettelyt/Kunnostus/"/>
    </mc:Choice>
  </mc:AlternateContent>
  <bookViews>
    <workbookView xWindow="0" yWindow="0" windowWidth="23040" windowHeight="8796"/>
  </bookViews>
  <sheets>
    <sheet name="Taul1" sheetId="1" r:id="rId1"/>
  </sheets>
  <calcPr calcId="15251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D24" i="1"/>
  <c r="D16" i="1" l="1"/>
  <c r="D27" i="1" s="1"/>
  <c r="E16" i="1"/>
  <c r="F16" i="1"/>
  <c r="G16" i="1"/>
  <c r="H16" i="1"/>
  <c r="I16" i="1"/>
  <c r="J16" i="1"/>
  <c r="K16" i="1"/>
  <c r="L16" i="1"/>
  <c r="M16" i="1"/>
  <c r="L28" i="1"/>
  <c r="M28" i="1"/>
  <c r="K17" i="1"/>
  <c r="E27" i="1" l="1"/>
  <c r="F27" i="1"/>
  <c r="G27" i="1"/>
  <c r="H27" i="1"/>
  <c r="I27" i="1"/>
  <c r="J27" i="1"/>
  <c r="L27" i="1"/>
  <c r="M27" i="1"/>
  <c r="L17" i="1" l="1"/>
  <c r="M17" i="1"/>
  <c r="E26" i="1"/>
  <c r="F26" i="1"/>
  <c r="G26" i="1"/>
  <c r="H26" i="1"/>
  <c r="I26" i="1"/>
  <c r="J26" i="1"/>
  <c r="K26" i="1"/>
  <c r="L26" i="1"/>
  <c r="M26" i="1"/>
  <c r="E18" i="1"/>
  <c r="F18" i="1"/>
  <c r="G18" i="1"/>
  <c r="H18" i="1"/>
  <c r="I18" i="1"/>
  <c r="J18" i="1"/>
  <c r="K18" i="1"/>
  <c r="L18" i="1"/>
  <c r="M18" i="1"/>
  <c r="D18" i="1"/>
  <c r="D26" i="1"/>
  <c r="K27" i="1"/>
  <c r="K28" i="1" s="1"/>
  <c r="E15" i="1"/>
  <c r="F15" i="1"/>
  <c r="G15" i="1"/>
  <c r="H15" i="1"/>
  <c r="I15" i="1"/>
  <c r="J15" i="1"/>
  <c r="K15" i="1"/>
  <c r="L15" i="1"/>
  <c r="M15" i="1"/>
  <c r="D15" i="1"/>
  <c r="C22" i="1"/>
  <c r="C21" i="1"/>
  <c r="C20" i="1"/>
  <c r="C19" i="1"/>
  <c r="C16" i="1"/>
  <c r="C24" i="1" l="1"/>
  <c r="H28" i="1"/>
  <c r="G28" i="1"/>
  <c r="I28" i="1"/>
  <c r="D28" i="1"/>
  <c r="J28" i="1"/>
  <c r="E28" i="1"/>
  <c r="F28" i="1"/>
</calcChain>
</file>

<file path=xl/sharedStrings.xml><?xml version="1.0" encoding="utf-8"?>
<sst xmlns="http://schemas.openxmlformats.org/spreadsheetml/2006/main" count="33" uniqueCount="30">
  <si>
    <t>Metsäteiden kunnossapito / Pisteytys</t>
  </si>
  <si>
    <t>Hinnan painoarvo</t>
  </si>
  <si>
    <t>% / pistettä</t>
  </si>
  <si>
    <t>Laadun painoarvo</t>
  </si>
  <si>
    <t>Hintapisteiden laskenta: Tarjousten halvin hinta/tarjouksen hinta * hinnan painoarvo = tarjouksen hintapisteet. Halvin hintatarjous saa aina hinnan painoarvon verran (esimerkissä 70 pistettä) hintapistettä, muut vähemmän hintapisteitä.</t>
  </si>
  <si>
    <t>Laatupisteiden laskenta: Laatupisteet kertyvät annettujen laatulupausten mukaisesti. Laatulupausten summa kertoon laadun yhteispistemäärän (esimerkissä 30 pistettä)</t>
  </si>
  <si>
    <t>Syötetään tarjoajien nimet</t>
  </si>
  <si>
    <t>Tarjous A</t>
  </si>
  <si>
    <t>Tarjous B</t>
  </si>
  <si>
    <t>Tarjous C</t>
  </si>
  <si>
    <t>Tarjous D</t>
  </si>
  <si>
    <t>Tarjous E</t>
  </si>
  <si>
    <t>Tarjous F</t>
  </si>
  <si>
    <t>Tarjous G</t>
  </si>
  <si>
    <t>Tarjous H</t>
  </si>
  <si>
    <t>Tarjous I</t>
  </si>
  <si>
    <t>Tarjous J</t>
  </si>
  <si>
    <t>Syötetään tarjoushinnat / Eur</t>
  </si>
  <si>
    <t>Pisteiden laskenta</t>
  </si>
  <si>
    <t>Hintapisteet</t>
  </si>
  <si>
    <t>Max.pist.</t>
  </si>
  <si>
    <t>Yhteensä</t>
  </si>
  <si>
    <t xml:space="preserve">Laatupisteet   </t>
  </si>
  <si>
    <t xml:space="preserve">1. Urakoitsijan aikaisempi kokemus </t>
  </si>
  <si>
    <t xml:space="preserve">2. Urakoitsijan vastuuhenkilön osaaminen </t>
  </si>
  <si>
    <t xml:space="preserve">3. Urakoitsijan kuljettajien osaaminen </t>
  </si>
  <si>
    <t xml:space="preserve">4. Urakoitsijan kalusto </t>
  </si>
  <si>
    <t xml:space="preserve">5. Työn seuranta </t>
  </si>
  <si>
    <t>Yhteispisteet</t>
  </si>
  <si>
    <t>Sijoitus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</si>
</sst>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164" fontId="0" fillId="0" borderId="0" xfId="0" applyNumberFormat="1" applyAlignment="1">
      <alignment horizontal="right"/>
    </xf>
    <xf numFmtId="0" fontId="0" fillId="2" borderId="13" xfId="0" applyFill="1" applyBorder="1"/>
    <xf numFmtId="1" fontId="0" fillId="2" borderId="14" xfId="0" applyNumberForma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164" fontId="2" fillId="2" borderId="14" xfId="0" applyNumberFormat="1" applyFont="1" applyFill="1" applyBorder="1" applyAlignment="1">
      <alignment horizontal="right"/>
    </xf>
    <xf numFmtId="0" fontId="0" fillId="2" borderId="0" xfId="0" applyFill="1" applyBorder="1"/>
    <xf numFmtId="1" fontId="0" fillId="2" borderId="0" xfId="0" applyNumberFormat="1" applyFill="1" applyBorder="1" applyAlignment="1">
      <alignment horizontal="righ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2" fillId="2" borderId="7" xfId="0" applyFont="1" applyFill="1" applyBorder="1"/>
    <xf numFmtId="1" fontId="2" fillId="2" borderId="11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2" fontId="2" fillId="2" borderId="11" xfId="0" applyNumberFormat="1" applyFont="1" applyFill="1" applyBorder="1"/>
    <xf numFmtId="2" fontId="2" fillId="2" borderId="12" xfId="0" applyNumberFormat="1" applyFont="1" applyFill="1" applyBorder="1"/>
    <xf numFmtId="0" fontId="0" fillId="0" borderId="0" xfId="0" applyAlignment="1">
      <alignment horizontal="left" wrapText="1"/>
    </xf>
  </cellXfs>
  <cellStyles count="1"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workbookViewId="0">
      <selection activeCell="F31" sqref="F30:F31"/>
    </sheetView>
  </sheetViews>
  <sheetFormatPr defaultRowHeight="14.4" x14ac:dyDescent="0.3"/>
  <cols>
    <col min="1" max="1" width="5.5546875" customWidth="1"/>
    <col min="2" max="2" width="41.33203125" customWidth="1"/>
    <col min="3" max="3" width="8.5546875" bestFit="1" customWidth="1"/>
    <col min="4" max="4" width="14.5546875" customWidth="1"/>
    <col min="5" max="5" width="10.88671875" customWidth="1"/>
    <col min="6" max="6" width="8.88671875" customWidth="1"/>
    <col min="8" max="13" width="8.88671875" customWidth="1"/>
  </cols>
  <sheetData>
    <row r="2" spans="2:13" ht="18" x14ac:dyDescent="0.35">
      <c r="B2" s="1" t="s">
        <v>0</v>
      </c>
    </row>
    <row r="3" spans="2:13" ht="15" thickBot="1" x14ac:dyDescent="0.35"/>
    <row r="4" spans="2:13" x14ac:dyDescent="0.3">
      <c r="B4" s="2" t="s">
        <v>1</v>
      </c>
      <c r="C4" s="3">
        <v>70</v>
      </c>
      <c r="D4" s="4" t="s">
        <v>2</v>
      </c>
    </row>
    <row r="5" spans="2:13" ht="15" thickBot="1" x14ac:dyDescent="0.35">
      <c r="B5" s="5" t="s">
        <v>3</v>
      </c>
      <c r="C5" s="6">
        <v>30</v>
      </c>
      <c r="D5" s="7" t="s">
        <v>2</v>
      </c>
    </row>
    <row r="7" spans="2:13" ht="29.4" customHeight="1" x14ac:dyDescent="0.3">
      <c r="B7" s="31" t="s">
        <v>4</v>
      </c>
      <c r="C7" s="31"/>
      <c r="D7" s="31"/>
      <c r="E7" s="31"/>
      <c r="F7" s="31"/>
      <c r="G7" s="31"/>
      <c r="H7" s="31"/>
      <c r="I7" s="31"/>
      <c r="J7" s="31"/>
    </row>
    <row r="8" spans="2:13" ht="30.6" customHeight="1" x14ac:dyDescent="0.3">
      <c r="B8" s="31" t="s">
        <v>5</v>
      </c>
      <c r="C8" s="31"/>
      <c r="D8" s="31"/>
      <c r="E8" s="31"/>
      <c r="F8" s="31"/>
      <c r="G8" s="31"/>
      <c r="H8" s="31"/>
      <c r="I8" s="31"/>
      <c r="J8" s="31"/>
    </row>
    <row r="10" spans="2:13" x14ac:dyDescent="0.3">
      <c r="B10" s="25" t="s">
        <v>6</v>
      </c>
      <c r="C10" s="9"/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</row>
    <row r="11" spans="2:13" x14ac:dyDescent="0.3">
      <c r="B11" s="12" t="s">
        <v>17</v>
      </c>
      <c r="C11" s="13"/>
      <c r="D11" s="26">
        <v>60000</v>
      </c>
      <c r="E11" s="26">
        <v>50000</v>
      </c>
      <c r="F11" s="26">
        <v>62000</v>
      </c>
      <c r="G11" s="26">
        <v>63450</v>
      </c>
      <c r="H11" s="26">
        <v>68000</v>
      </c>
      <c r="I11" s="26">
        <v>69520</v>
      </c>
      <c r="J11" s="26">
        <v>75000</v>
      </c>
      <c r="K11" s="26"/>
      <c r="L11" s="26"/>
      <c r="M11" s="27"/>
    </row>
    <row r="12" spans="2:13" x14ac:dyDescent="0.3">
      <c r="D12" s="14"/>
      <c r="E12" s="14"/>
      <c r="F12" s="14"/>
      <c r="G12" s="14"/>
      <c r="H12" s="14"/>
      <c r="I12" s="14"/>
      <c r="J12" s="14"/>
    </row>
    <row r="13" spans="2:13" ht="18" x14ac:dyDescent="0.35">
      <c r="B13" s="1" t="s">
        <v>18</v>
      </c>
      <c r="D13" s="14"/>
      <c r="E13" s="14"/>
      <c r="F13" s="14"/>
      <c r="G13" s="14"/>
      <c r="H13" s="14"/>
      <c r="I13" s="14"/>
      <c r="J13" s="14"/>
    </row>
    <row r="14" spans="2:13" ht="18" x14ac:dyDescent="0.35">
      <c r="B14" s="1"/>
      <c r="D14" s="14"/>
      <c r="E14" s="14"/>
      <c r="F14" s="14"/>
      <c r="G14" s="14"/>
      <c r="H14" s="14"/>
      <c r="I14" s="14"/>
      <c r="J14" s="14"/>
    </row>
    <row r="15" spans="2:13" x14ac:dyDescent="0.3">
      <c r="B15" s="8" t="s">
        <v>19</v>
      </c>
      <c r="C15" s="9" t="s">
        <v>20</v>
      </c>
      <c r="D15" s="10" t="str">
        <f>D10</f>
        <v>Tarjous A</v>
      </c>
      <c r="E15" s="10" t="str">
        <f t="shared" ref="E15:M15" si="0">E10</f>
        <v>Tarjous B</v>
      </c>
      <c r="F15" s="10" t="str">
        <f t="shared" si="0"/>
        <v>Tarjous C</v>
      </c>
      <c r="G15" s="10" t="str">
        <f t="shared" si="0"/>
        <v>Tarjous D</v>
      </c>
      <c r="H15" s="10" t="str">
        <f t="shared" si="0"/>
        <v>Tarjous E</v>
      </c>
      <c r="I15" s="10" t="str">
        <f t="shared" si="0"/>
        <v>Tarjous F</v>
      </c>
      <c r="J15" s="10" t="str">
        <f t="shared" si="0"/>
        <v>Tarjous G</v>
      </c>
      <c r="K15" s="10" t="str">
        <f t="shared" si="0"/>
        <v>Tarjous H</v>
      </c>
      <c r="L15" s="10" t="str">
        <f t="shared" si="0"/>
        <v>Tarjous I</v>
      </c>
      <c r="M15" s="11" t="str">
        <f t="shared" si="0"/>
        <v>Tarjous J</v>
      </c>
    </row>
    <row r="16" spans="2:13" x14ac:dyDescent="0.3">
      <c r="B16" s="12" t="s">
        <v>21</v>
      </c>
      <c r="C16" s="13">
        <f>C4</f>
        <v>70</v>
      </c>
      <c r="D16" s="29">
        <f>IF(D11&lt;&gt;"",(MIN($D$11:$M$11)/D11)*$C$4,0)</f>
        <v>58.333333333333336</v>
      </c>
      <c r="E16" s="29">
        <f t="shared" ref="E16:M16" si="1">IF(E11&lt;&gt;"",(MIN($D$11:$M$11)/E11)*$C$4,0)</f>
        <v>70</v>
      </c>
      <c r="F16" s="29">
        <f t="shared" si="1"/>
        <v>56.451612903225801</v>
      </c>
      <c r="G16" s="29">
        <f t="shared" si="1"/>
        <v>55.161544523246654</v>
      </c>
      <c r="H16" s="29">
        <f t="shared" si="1"/>
        <v>51.470588235294123</v>
      </c>
      <c r="I16" s="29">
        <f t="shared" si="1"/>
        <v>50.345224395857301</v>
      </c>
      <c r="J16" s="29">
        <f t="shared" si="1"/>
        <v>46.666666666666664</v>
      </c>
      <c r="K16" s="29">
        <f t="shared" si="1"/>
        <v>0</v>
      </c>
      <c r="L16" s="29">
        <f t="shared" si="1"/>
        <v>0</v>
      </c>
      <c r="M16" s="30">
        <f t="shared" si="1"/>
        <v>0</v>
      </c>
    </row>
    <row r="17" spans="2:13" x14ac:dyDescent="0.3">
      <c r="D17" s="28"/>
      <c r="E17" s="28"/>
      <c r="F17" s="28"/>
      <c r="G17" s="28"/>
      <c r="H17" s="28"/>
      <c r="I17" s="28"/>
      <c r="J17" s="28"/>
      <c r="K17" s="28" t="str">
        <f>IF(K11&lt;&gt;"",(MIN($D$11:$M$11)/K11)*$C$4,"")</f>
        <v/>
      </c>
      <c r="L17" s="28" t="str">
        <f>IF(L11&lt;&gt;"",(MIN($D$11:$M$11)/L11)*$C$4,"")</f>
        <v/>
      </c>
      <c r="M17" s="28" t="str">
        <f>IF(M11&lt;&gt;"",(MIN($D$11:$M$11)/M11)*$C$4,"")</f>
        <v/>
      </c>
    </row>
    <row r="18" spans="2:13" x14ac:dyDescent="0.3">
      <c r="B18" s="8" t="s">
        <v>22</v>
      </c>
      <c r="C18" s="9" t="s">
        <v>20</v>
      </c>
      <c r="D18" s="10" t="str">
        <f>D10</f>
        <v>Tarjous A</v>
      </c>
      <c r="E18" s="10" t="str">
        <f t="shared" ref="E18:M18" si="2">E10</f>
        <v>Tarjous B</v>
      </c>
      <c r="F18" s="10" t="str">
        <f t="shared" si="2"/>
        <v>Tarjous C</v>
      </c>
      <c r="G18" s="10" t="str">
        <f t="shared" si="2"/>
        <v>Tarjous D</v>
      </c>
      <c r="H18" s="10" t="str">
        <f t="shared" si="2"/>
        <v>Tarjous E</v>
      </c>
      <c r="I18" s="10" t="str">
        <f t="shared" si="2"/>
        <v>Tarjous F</v>
      </c>
      <c r="J18" s="10" t="str">
        <f t="shared" si="2"/>
        <v>Tarjous G</v>
      </c>
      <c r="K18" s="10" t="str">
        <f t="shared" si="2"/>
        <v>Tarjous H</v>
      </c>
      <c r="L18" s="10" t="str">
        <f t="shared" si="2"/>
        <v>Tarjous I</v>
      </c>
      <c r="M18" s="11" t="str">
        <f t="shared" si="2"/>
        <v>Tarjous J</v>
      </c>
    </row>
    <row r="19" spans="2:13" x14ac:dyDescent="0.3">
      <c r="B19" s="15" t="s">
        <v>23</v>
      </c>
      <c r="C19" s="21">
        <f>$C$5/5</f>
        <v>6</v>
      </c>
      <c r="D19" s="22">
        <v>5</v>
      </c>
      <c r="E19" s="22">
        <v>6</v>
      </c>
      <c r="F19" s="22">
        <v>6</v>
      </c>
      <c r="G19" s="22">
        <v>2</v>
      </c>
      <c r="H19" s="22">
        <v>6</v>
      </c>
      <c r="I19" s="22">
        <v>2</v>
      </c>
      <c r="J19" s="22">
        <v>2</v>
      </c>
      <c r="K19" s="22">
        <v>0</v>
      </c>
      <c r="L19" s="22">
        <v>0</v>
      </c>
      <c r="M19" s="16">
        <v>0</v>
      </c>
    </row>
    <row r="20" spans="2:13" x14ac:dyDescent="0.3">
      <c r="B20" s="15" t="s">
        <v>24</v>
      </c>
      <c r="C20" s="21">
        <f>$C$5/5</f>
        <v>6</v>
      </c>
      <c r="D20" s="22">
        <v>3</v>
      </c>
      <c r="E20" s="22">
        <v>6</v>
      </c>
      <c r="F20" s="22">
        <v>6</v>
      </c>
      <c r="G20" s="22">
        <v>3</v>
      </c>
      <c r="H20" s="22">
        <v>6</v>
      </c>
      <c r="I20" s="22">
        <v>5</v>
      </c>
      <c r="J20" s="22">
        <v>5</v>
      </c>
      <c r="K20" s="22">
        <v>0</v>
      </c>
      <c r="L20" s="22">
        <v>0</v>
      </c>
      <c r="M20" s="16">
        <v>0</v>
      </c>
    </row>
    <row r="21" spans="2:13" x14ac:dyDescent="0.3">
      <c r="B21" s="15" t="s">
        <v>25</v>
      </c>
      <c r="C21" s="21">
        <f>$C$5/5</f>
        <v>6</v>
      </c>
      <c r="D21" s="22">
        <v>6</v>
      </c>
      <c r="E21" s="22">
        <v>6</v>
      </c>
      <c r="F21" s="22">
        <v>6</v>
      </c>
      <c r="G21" s="22">
        <v>6</v>
      </c>
      <c r="H21" s="22">
        <v>6</v>
      </c>
      <c r="I21" s="22">
        <v>6</v>
      </c>
      <c r="J21" s="22">
        <v>6</v>
      </c>
      <c r="K21" s="22">
        <v>0</v>
      </c>
      <c r="L21" s="22">
        <v>0</v>
      </c>
      <c r="M21" s="16">
        <v>0</v>
      </c>
    </row>
    <row r="22" spans="2:13" x14ac:dyDescent="0.3">
      <c r="B22" s="15" t="s">
        <v>26</v>
      </c>
      <c r="C22" s="21">
        <f>$C$5/5</f>
        <v>6</v>
      </c>
      <c r="D22" s="22">
        <v>2</v>
      </c>
      <c r="E22" s="22">
        <v>6</v>
      </c>
      <c r="F22" s="22">
        <v>6</v>
      </c>
      <c r="G22" s="22">
        <v>6</v>
      </c>
      <c r="H22" s="22">
        <v>6</v>
      </c>
      <c r="I22" s="22">
        <v>3</v>
      </c>
      <c r="J22" s="22">
        <v>3</v>
      </c>
      <c r="K22" s="22">
        <v>0</v>
      </c>
      <c r="L22" s="22">
        <v>0</v>
      </c>
      <c r="M22" s="16">
        <v>0</v>
      </c>
    </row>
    <row r="23" spans="2:13" x14ac:dyDescent="0.3">
      <c r="B23" s="15" t="s">
        <v>27</v>
      </c>
      <c r="C23" s="21">
        <v>6</v>
      </c>
      <c r="D23" s="22">
        <v>3</v>
      </c>
      <c r="E23" s="22">
        <v>3</v>
      </c>
      <c r="F23" s="22">
        <v>1</v>
      </c>
      <c r="G23" s="22">
        <v>6</v>
      </c>
      <c r="H23" s="22">
        <v>3</v>
      </c>
      <c r="I23" s="22">
        <v>0</v>
      </c>
      <c r="J23" s="22">
        <v>0</v>
      </c>
      <c r="K23" s="22"/>
      <c r="L23" s="22">
        <v>0</v>
      </c>
      <c r="M23" s="16">
        <v>0</v>
      </c>
    </row>
    <row r="24" spans="2:13" x14ac:dyDescent="0.3">
      <c r="B24" s="12" t="s">
        <v>21</v>
      </c>
      <c r="C24" s="13">
        <f>SUM(C19:C23)</f>
        <v>30</v>
      </c>
      <c r="D24" s="26">
        <f>SUM(D19:D23)</f>
        <v>19</v>
      </c>
      <c r="E24" s="26">
        <f>SUM(E19:E23)</f>
        <v>27</v>
      </c>
      <c r="F24" s="26">
        <f>SUM(F19:F23)</f>
        <v>25</v>
      </c>
      <c r="G24" s="26">
        <f>SUM(G19:G23)</f>
        <v>23</v>
      </c>
      <c r="H24" s="26">
        <f>SUM(H19:H23)</f>
        <v>27</v>
      </c>
      <c r="I24" s="26">
        <f>SUM(I19:I23)</f>
        <v>16</v>
      </c>
      <c r="J24" s="26">
        <f>SUM(J19:J23)</f>
        <v>16</v>
      </c>
      <c r="K24" s="26">
        <f>SUM(K19:K23)</f>
        <v>0</v>
      </c>
      <c r="L24" s="26">
        <f>SUM(L19:L23)</f>
        <v>0</v>
      </c>
      <c r="M24" s="26">
        <f>SUM(M19:M23)</f>
        <v>0</v>
      </c>
    </row>
    <row r="25" spans="2:13" x14ac:dyDescent="0.3">
      <c r="D25" s="14"/>
      <c r="E25" s="14"/>
      <c r="F25" s="14"/>
      <c r="G25" s="14"/>
      <c r="H25" s="14"/>
      <c r="I25" s="14"/>
      <c r="J25" s="14"/>
    </row>
    <row r="26" spans="2:13" x14ac:dyDescent="0.3">
      <c r="B26" s="8"/>
      <c r="C26" s="9"/>
      <c r="D26" s="10" t="str">
        <f>D10</f>
        <v>Tarjous A</v>
      </c>
      <c r="E26" s="10" t="str">
        <f>E10</f>
        <v>Tarjous B</v>
      </c>
      <c r="F26" s="10" t="str">
        <f>F10</f>
        <v>Tarjous C</v>
      </c>
      <c r="G26" s="10" t="str">
        <f>G10</f>
        <v>Tarjous D</v>
      </c>
      <c r="H26" s="10" t="str">
        <f>H10</f>
        <v>Tarjous E</v>
      </c>
      <c r="I26" s="10" t="str">
        <f>I10</f>
        <v>Tarjous F</v>
      </c>
      <c r="J26" s="10" t="str">
        <f>J10</f>
        <v>Tarjous G</v>
      </c>
      <c r="K26" s="10" t="str">
        <f>K10</f>
        <v>Tarjous H</v>
      </c>
      <c r="L26" s="10" t="str">
        <f>L10</f>
        <v>Tarjous I</v>
      </c>
      <c r="M26" s="11" t="str">
        <f>M10</f>
        <v>Tarjous J</v>
      </c>
    </row>
    <row r="27" spans="2:13" x14ac:dyDescent="0.3">
      <c r="B27" s="19" t="s">
        <v>28</v>
      </c>
      <c r="C27" s="23"/>
      <c r="D27" s="24">
        <f>IF(D16&lt;&gt;"",D16+D24)</f>
        <v>77.333333333333343</v>
      </c>
      <c r="E27" s="24">
        <f>IF(E16&lt;&gt;"",E16+E24)</f>
        <v>97</v>
      </c>
      <c r="F27" s="24">
        <f>IF(F16&lt;&gt;"",F16+F24)</f>
        <v>81.451612903225794</v>
      </c>
      <c r="G27" s="24">
        <f>IF(G16&lt;&gt;"",G16+G24)</f>
        <v>78.161544523246647</v>
      </c>
      <c r="H27" s="24">
        <f>IF(H16&lt;&gt;"",H16+H24)</f>
        <v>78.470588235294116</v>
      </c>
      <c r="I27" s="24">
        <f>IF(I16&lt;&gt;"",I16+I24)</f>
        <v>66.345224395857301</v>
      </c>
      <c r="J27" s="24">
        <f>IF(J16&lt;&gt;"",J16+J24)</f>
        <v>62.666666666666664</v>
      </c>
      <c r="K27" s="24">
        <f>IF(K16&lt;&gt;"",K16+K24)</f>
        <v>0</v>
      </c>
      <c r="L27" s="24">
        <f>IF(L16&lt;&gt;"",L16+L24)</f>
        <v>0</v>
      </c>
      <c r="M27" s="20">
        <f>IF(M16&lt;&gt;"",M16+M24)</f>
        <v>0</v>
      </c>
    </row>
    <row r="28" spans="2:13" x14ac:dyDescent="0.3">
      <c r="B28" s="12" t="s">
        <v>29</v>
      </c>
      <c r="C28" s="13"/>
      <c r="D28" s="17">
        <f>IF(D11&gt;0,RANK(D27,$D$27:$M$27),0)</f>
        <v>5</v>
      </c>
      <c r="E28" s="17">
        <f>IF(E11&gt;0,RANK(E27,$D$27:$M$27),0)</f>
        <v>1</v>
      </c>
      <c r="F28" s="17">
        <f>IF(F11&gt;0,RANK(F27,$D$27:$M$27),0)</f>
        <v>2</v>
      </c>
      <c r="G28" s="17">
        <f>IF(G11&gt;0,RANK(G27,$D$27:$M$27),0)</f>
        <v>4</v>
      </c>
      <c r="H28" s="17">
        <f>IF(H11&gt;0,RANK(H27,$D$27:$M$27),0)</f>
        <v>3</v>
      </c>
      <c r="I28" s="17">
        <f>IF(I11&gt;0,RANK(I27,$D$27:$M$27),0)</f>
        <v>6</v>
      </c>
      <c r="J28" s="17">
        <f>IF(J11&gt;0,RANK(J27,$D$27:$M$27),0)</f>
        <v>7</v>
      </c>
      <c r="K28" s="17">
        <f>IF(K11&gt;0,RANK(K27,$D$27:$M$27),0)</f>
        <v>0</v>
      </c>
      <c r="L28" s="17">
        <f>IF(L11&gt;0,RANK(L27,$D$27:$M$27),0)</f>
        <v>0</v>
      </c>
      <c r="M28" s="18">
        <f>IF(M11&gt;0,RANK(M27,$D$27:$M$27),0)</f>
        <v>0</v>
      </c>
    </row>
  </sheetData>
  <mergeCells count="2">
    <mergeCell ref="B7:J7"/>
    <mergeCell ref="B8:J8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D5BB2D6777DA047AD31F43788875DE3" ma:contentTypeVersion="0" ma:contentTypeDescription="Luo uusi asiakirja." ma:contentTypeScope="" ma:versionID="fbfdb9acbad908f2c8f6eda491a5ae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33879-BB3F-42C2-8B66-868CD7342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B3387-04A0-44F3-A516-AAFD72E7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336711-B8CA-4CD5-A561-9C541329986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Teemu Perälä</dc:creator>
  <cp:keywords/>
  <dc:description/>
  <cp:lastModifiedBy>Teemu Perälä</cp:lastModifiedBy>
  <cp:revision/>
  <dcterms:created xsi:type="dcterms:W3CDTF">2017-02-03T12:12:03Z</dcterms:created>
  <dcterms:modified xsi:type="dcterms:W3CDTF">2017-08-16T13:20:18Z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0x010100BD5BB2D6777DA047AD31F43788875DE3</vt:lpwstr>
  </property>
</Properties>
</file>